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75" activeTab="0"/>
  </bookViews>
  <sheets>
    <sheet name="Звед б-т" sheetId="1" r:id="rId1"/>
  </sheets>
  <definedNames>
    <definedName name="_xlnm.Print_Area" localSheetId="0">'Звед б-т'!$A$1:$F$52</definedName>
  </definedNames>
  <calcPr fullCalcOnLoad="1"/>
</workbook>
</file>

<file path=xl/sharedStrings.xml><?xml version="1.0" encoding="utf-8"?>
<sst xmlns="http://schemas.openxmlformats.org/spreadsheetml/2006/main" count="89" uniqueCount="56">
  <si>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</si>
  <si>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</si>
  <si>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</si>
  <si>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</si>
  <si>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</si>
  <si>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</si>
  <si>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</si>
  <si>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</si>
  <si>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</si>
  <si>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</si>
  <si>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</si>
  <si>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</si>
  <si>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</si>
  <si>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</si>
  <si>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</si>
  <si>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</si>
  <si>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</si>
  <si>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</si>
  <si>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</si>
  <si>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</si>
  <si>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</si>
  <si>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</si>
  <si>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</si>
  <si>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</si>
  <si>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</si>
  <si>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</si>
  <si>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</si>
  <si>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</si>
  <si>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</si>
  <si>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</si>
  <si>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</si>
  <si>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</si>
  <si>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</si>
  <si>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</si>
  <si>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</si>
  <si>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</si>
  <si>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</si>
  <si>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</si>
  <si>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</si>
  <si>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</si>
  <si>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</si>
  <si>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</si>
  <si>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</si>
  <si>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</si>
  <si>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</si>
  <si>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</si>
  <si>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</si>
  <si>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</si>
  <si>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</si>
  <si>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</si>
  <si>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</si>
  <si>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</si>
  <si>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</si>
  <si>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</si>
  <si>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</si>
  <si>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 січень-грудень 2023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</si>
</sst>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4" fontId="1" fillId="32" borderId="0" xfId="0" applyNumberFormat="1" applyFont="1" applyFill="1" applyBorder="1" applyAlignment="1">
      <alignment vertical="top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view="pageBreakPreview" zoomScale="66" zoomScaleNormal="66" zoomScaleSheetLayoutView="66" zoomScalePageLayoutView="0" workbookViewId="0" topLeftCell="A34">
      <selection activeCell="G9" sqref="G9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1" width="9.125" style="27" customWidth="1"/>
    <col min="12" max="12" width="23.125" style="27" customWidth="1"/>
    <col min="13" max="16384" width="9.125" style="27" customWidth="1"/>
  </cols>
  <sheetData>
    <row r="1" spans="1:12" s="5" customFormat="1" ht="22.5" customHeight="1">
      <c r="A1" s="17"/>
      <c r="B1" s="18" t="s">
        <v>3</v>
      </c>
      <c r="C1" s="18"/>
      <c r="D1" s="17"/>
      <c r="E1" s="17"/>
      <c r="F1" s="17"/>
      <c r="L1" s="53"/>
    </row>
    <row r="2" spans="1:12" s="5" customFormat="1" ht="21" customHeight="1">
      <c r="A2" s="17"/>
      <c r="B2" s="18" t="s">
        <v>7</v>
      </c>
      <c r="C2" s="18"/>
      <c r="D2" s="17"/>
      <c r="E2" s="17"/>
      <c r="F2" s="17"/>
      <c r="L2" s="25"/>
    </row>
    <row r="3" spans="1:12" s="5" customFormat="1" ht="25.5" customHeight="1">
      <c r="A3" s="17"/>
      <c r="B3" s="18" t="s">
        <v>55</v>
      </c>
      <c r="C3" s="18"/>
      <c r="D3" s="17"/>
      <c r="E3" s="17"/>
      <c r="F3" s="17"/>
      <c r="L3" s="25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4" t="s">
        <v>34</v>
      </c>
      <c r="B8" s="55"/>
      <c r="C8" s="55"/>
      <c r="D8" s="55"/>
      <c r="E8" s="55"/>
      <c r="F8" s="56"/>
    </row>
    <row r="9" spans="1:6" s="5" customFormat="1" ht="37.5">
      <c r="A9" s="3" t="s">
        <v>8</v>
      </c>
      <c r="B9" s="22">
        <v>11020200</v>
      </c>
      <c r="C9" s="38">
        <v>10800</v>
      </c>
      <c r="D9" s="39">
        <v>11806.15</v>
      </c>
      <c r="E9" s="40">
        <f aca="true" t="shared" si="0" ref="E9:E17">IF(C9=0,"",D9/C9*100)</f>
        <v>109.31620370370369</v>
      </c>
      <c r="F9" s="41">
        <f>SUM(C9:D9)</f>
        <v>22606.15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13420</v>
      </c>
      <c r="E10" s="40">
        <f t="shared" si="0"/>
        <v>123.11926605504586</v>
      </c>
      <c r="F10" s="41">
        <f aca="true" t="shared" si="1" ref="F10:F17">D10-C10</f>
        <v>2520</v>
      </c>
    </row>
    <row r="11" spans="1:6" s="5" customFormat="1" ht="75">
      <c r="A11" s="3" t="s">
        <v>44</v>
      </c>
      <c r="B11" s="22">
        <v>21082400</v>
      </c>
      <c r="C11" s="38"/>
      <c r="D11" s="39">
        <v>2010</v>
      </c>
      <c r="E11" s="40">
        <f t="shared" si="0"/>
      </c>
      <c r="F11" s="41">
        <f t="shared" si="1"/>
        <v>2010</v>
      </c>
    </row>
    <row r="12" spans="1:6" s="5" customFormat="1" ht="18.75">
      <c r="A12" s="3" t="s">
        <v>4</v>
      </c>
      <c r="B12" s="22">
        <v>22010000</v>
      </c>
      <c r="C12" s="38">
        <v>649335</v>
      </c>
      <c r="D12" s="39">
        <v>946044</v>
      </c>
      <c r="E12" s="40">
        <f t="shared" si="0"/>
        <v>145.6942872323223</v>
      </c>
      <c r="F12" s="41">
        <f t="shared" si="1"/>
        <v>296709</v>
      </c>
    </row>
    <row r="13" spans="1:6" s="5" customFormat="1" ht="44.25" customHeight="1">
      <c r="A13" s="3" t="s">
        <v>36</v>
      </c>
      <c r="B13" s="22">
        <v>22080400</v>
      </c>
      <c r="C13" s="38">
        <v>173565</v>
      </c>
      <c r="D13" s="39">
        <v>237620.12</v>
      </c>
      <c r="E13" s="40">
        <f t="shared" si="0"/>
        <v>136.90555123440785</v>
      </c>
      <c r="F13" s="41">
        <f t="shared" si="1"/>
        <v>64055.119999999995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21597.33</v>
      </c>
      <c r="E14" s="40">
        <f t="shared" si="0"/>
        <v>102.84442857142857</v>
      </c>
      <c r="F14" s="41">
        <f t="shared" si="1"/>
        <v>597.3300000000017</v>
      </c>
    </row>
    <row r="15" spans="1:6" s="15" customFormat="1" ht="19.5" customHeight="1">
      <c r="A15" s="12" t="s">
        <v>33</v>
      </c>
      <c r="B15" s="14"/>
      <c r="C15" s="42">
        <f>SUM(C9:C14)</f>
        <v>865600</v>
      </c>
      <c r="D15" s="42">
        <f>SUM(D9:D14)</f>
        <v>1232497.6</v>
      </c>
      <c r="E15" s="43">
        <f t="shared" si="0"/>
        <v>142.38650646950092</v>
      </c>
      <c r="F15" s="44">
        <f t="shared" si="1"/>
        <v>366897.6000000001</v>
      </c>
    </row>
    <row r="16" spans="1:6" s="5" customFormat="1" ht="18.75">
      <c r="A16" s="4" t="s">
        <v>32</v>
      </c>
      <c r="B16" s="23">
        <v>40000000</v>
      </c>
      <c r="C16" s="39">
        <v>3132478</v>
      </c>
      <c r="D16" s="39">
        <v>2987428</v>
      </c>
      <c r="E16" s="40">
        <f t="shared" si="0"/>
        <v>95.36948064758954</v>
      </c>
      <c r="F16" s="41">
        <f t="shared" si="1"/>
        <v>-145050</v>
      </c>
    </row>
    <row r="17" spans="1:6" s="15" customFormat="1" ht="20.25">
      <c r="A17" s="12" t="s">
        <v>27</v>
      </c>
      <c r="B17" s="14"/>
      <c r="C17" s="45">
        <f>SUM(C15:C16)</f>
        <v>3998078</v>
      </c>
      <c r="D17" s="45">
        <f>SUM(D15:D16)</f>
        <v>4219925.6</v>
      </c>
      <c r="E17" s="43">
        <f t="shared" si="0"/>
        <v>105.5488562254163</v>
      </c>
      <c r="F17" s="44">
        <f t="shared" si="1"/>
        <v>221847.59999999963</v>
      </c>
    </row>
    <row r="18" spans="1:6" s="21" customFormat="1" ht="24.75" customHeight="1">
      <c r="A18" s="54" t="s">
        <v>35</v>
      </c>
      <c r="B18" s="55"/>
      <c r="C18" s="55"/>
      <c r="D18" s="55"/>
      <c r="E18" s="55"/>
      <c r="F18" s="56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476215.67</v>
      </c>
      <c r="E19" s="39">
        <f>IF(C19=0,"",D19/C19*100)</f>
        <v>317.4771133333333</v>
      </c>
      <c r="F19" s="38">
        <f>D19-C19</f>
        <v>326215.67</v>
      </c>
    </row>
    <row r="20" spans="1:6" s="15" customFormat="1" ht="20.25">
      <c r="A20" s="30" t="s">
        <v>43</v>
      </c>
      <c r="B20" s="14"/>
      <c r="C20" s="45">
        <f>SUM(C19,C17)</f>
        <v>4148078</v>
      </c>
      <c r="D20" s="45">
        <f>SUM(D19,D17)</f>
        <v>4696141.27</v>
      </c>
      <c r="E20" s="45">
        <f>IF(C20=0,"",D20/C20*100)</f>
        <v>113.21246297682926</v>
      </c>
      <c r="F20" s="42">
        <f>D20-C20</f>
        <v>548063.2699999996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7" t="s">
        <v>34</v>
      </c>
      <c r="B25" s="58"/>
      <c r="C25" s="58"/>
      <c r="D25" s="58"/>
      <c r="E25" s="58"/>
      <c r="F25" s="59"/>
    </row>
    <row r="26" spans="1:6" s="25" customFormat="1" ht="18.75">
      <c r="A26" s="6" t="s">
        <v>19</v>
      </c>
      <c r="B26" s="7" t="s">
        <v>21</v>
      </c>
      <c r="C26" s="46">
        <f>C27+C28</f>
        <v>3668448</v>
      </c>
      <c r="D26" s="46">
        <f>D27+D28</f>
        <v>3205636.11</v>
      </c>
      <c r="E26" s="47">
        <f aca="true" t="shared" si="2" ref="E26:E38">IF(C26=0,"",D26/C26*100)</f>
        <v>87.38398663412974</v>
      </c>
      <c r="F26" s="48">
        <f aca="true" t="shared" si="3" ref="F26:F38">C26-D26</f>
        <v>462811.89000000013</v>
      </c>
    </row>
    <row r="27" spans="1:6" s="5" customFormat="1" ht="56.25">
      <c r="A27" s="8" t="s">
        <v>11</v>
      </c>
      <c r="B27" s="9" t="s">
        <v>12</v>
      </c>
      <c r="C27" s="41">
        <v>3153448</v>
      </c>
      <c r="D27" s="49">
        <v>2708507.38</v>
      </c>
      <c r="E27" s="40">
        <f t="shared" si="2"/>
        <v>85.89034542507122</v>
      </c>
      <c r="F27" s="41">
        <f t="shared" si="3"/>
        <v>444940.6200000001</v>
      </c>
    </row>
    <row r="28" spans="1:6" s="5" customFormat="1" ht="18.75">
      <c r="A28" s="8" t="s">
        <v>13</v>
      </c>
      <c r="B28" s="9" t="s">
        <v>14</v>
      </c>
      <c r="C28" s="41">
        <v>515000</v>
      </c>
      <c r="D28" s="49">
        <v>497128.73</v>
      </c>
      <c r="E28" s="40">
        <f t="shared" si="2"/>
        <v>96.52985048543688</v>
      </c>
      <c r="F28" s="41">
        <f t="shared" si="3"/>
        <v>17871.27000000002</v>
      </c>
    </row>
    <row r="29" spans="1:6" s="25" customFormat="1" ht="18.75">
      <c r="A29" s="6" t="s">
        <v>20</v>
      </c>
      <c r="B29" s="7" t="s">
        <v>22</v>
      </c>
      <c r="C29" s="50">
        <f>C30+C31+C32</f>
        <v>152552</v>
      </c>
      <c r="D29" s="50">
        <f>SUM(D30:D32)</f>
        <v>140559.65</v>
      </c>
      <c r="E29" s="47">
        <f t="shared" si="2"/>
        <v>92.13884445959411</v>
      </c>
      <c r="F29" s="48">
        <f t="shared" si="3"/>
        <v>11992.350000000006</v>
      </c>
    </row>
    <row r="30" spans="1:6" s="5" customFormat="1" ht="18.75">
      <c r="A30" s="8" t="s">
        <v>13</v>
      </c>
      <c r="B30" s="9" t="s">
        <v>14</v>
      </c>
      <c r="C30" s="41">
        <v>137552</v>
      </c>
      <c r="D30" s="49">
        <v>125709.65</v>
      </c>
      <c r="E30" s="40">
        <f t="shared" si="2"/>
        <v>91.39063772246132</v>
      </c>
      <c r="F30" s="41">
        <f t="shared" si="3"/>
        <v>11842.350000000006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14850</v>
      </c>
      <c r="E31" s="40">
        <f t="shared" si="2"/>
        <v>99</v>
      </c>
      <c r="F31" s="41">
        <f t="shared" si="3"/>
        <v>150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245096.81</v>
      </c>
      <c r="D33" s="50">
        <f>SUM(D34:D35)</f>
        <v>245096.81</v>
      </c>
      <c r="E33" s="47">
        <f t="shared" si="2"/>
        <v>100</v>
      </c>
      <c r="F33" s="48">
        <f t="shared" si="3"/>
        <v>0</v>
      </c>
    </row>
    <row r="34" spans="1:6" s="5" customFormat="1" ht="18.75">
      <c r="A34" s="10" t="s">
        <v>13</v>
      </c>
      <c r="B34" s="9" t="s">
        <v>14</v>
      </c>
      <c r="C34" s="41">
        <v>39426.81</v>
      </c>
      <c r="D34" s="49">
        <v>39426.81</v>
      </c>
      <c r="E34" s="40">
        <f t="shared" si="2"/>
        <v>100</v>
      </c>
      <c r="F34" s="41">
        <f t="shared" si="3"/>
        <v>0</v>
      </c>
    </row>
    <row r="35" spans="1:6" s="5" customFormat="1" ht="37.5">
      <c r="A35" s="10" t="s">
        <v>31</v>
      </c>
      <c r="B35" s="9" t="s">
        <v>26</v>
      </c>
      <c r="C35" s="41">
        <v>205670</v>
      </c>
      <c r="D35" s="49">
        <v>205670</v>
      </c>
      <c r="E35" s="40">
        <f t="shared" si="2"/>
        <v>100</v>
      </c>
      <c r="F35" s="41">
        <f t="shared" si="3"/>
        <v>0</v>
      </c>
    </row>
    <row r="36" spans="1:6" s="25" customFormat="1" ht="18.75">
      <c r="A36" s="6" t="s">
        <v>52</v>
      </c>
      <c r="B36" s="7" t="s">
        <v>51</v>
      </c>
      <c r="C36" s="50">
        <f>SUM(C37)</f>
        <v>230000</v>
      </c>
      <c r="D36" s="50">
        <f>SUM(D37)</f>
        <v>220626.25</v>
      </c>
      <c r="E36" s="47">
        <f>IF(C36=0,"",D36/C36*100)</f>
        <v>95.92445652173913</v>
      </c>
      <c r="F36" s="48">
        <f>C36-D36</f>
        <v>9373.75</v>
      </c>
    </row>
    <row r="37" spans="1:6" s="5" customFormat="1" ht="37.5">
      <c r="A37" s="8" t="s">
        <v>54</v>
      </c>
      <c r="B37" s="9" t="s">
        <v>53</v>
      </c>
      <c r="C37" s="41">
        <v>230000</v>
      </c>
      <c r="D37" s="49">
        <v>220626.25</v>
      </c>
      <c r="E37" s="40">
        <f>IF(C37=0,"",D37/C37*100)</f>
        <v>95.92445652173913</v>
      </c>
      <c r="F37" s="41">
        <f>C37-D37</f>
        <v>9373.75</v>
      </c>
    </row>
    <row r="38" spans="1:6" s="26" customFormat="1" ht="20.25">
      <c r="A38" s="12" t="s">
        <v>27</v>
      </c>
      <c r="B38" s="13"/>
      <c r="C38" s="51">
        <f>SUM(C26,C29,C33,C36)</f>
        <v>4296096.8100000005</v>
      </c>
      <c r="D38" s="51">
        <f>SUM(D26,D29,D33,D36)</f>
        <v>3811918.82</v>
      </c>
      <c r="E38" s="43">
        <f t="shared" si="2"/>
        <v>88.72981658902606</v>
      </c>
      <c r="F38" s="44">
        <f t="shared" si="3"/>
        <v>484177.9900000007</v>
      </c>
    </row>
    <row r="39" spans="1:6" s="21" customFormat="1" ht="24.75" customHeight="1">
      <c r="A39" s="57" t="s">
        <v>35</v>
      </c>
      <c r="B39" s="58"/>
      <c r="C39" s="58"/>
      <c r="D39" s="58"/>
      <c r="E39" s="58"/>
      <c r="F39" s="59"/>
    </row>
    <row r="40" spans="1:6" s="5" customFormat="1" ht="48" customHeight="1">
      <c r="A40" s="22" t="s">
        <v>10</v>
      </c>
      <c r="B40" s="20" t="s">
        <v>15</v>
      </c>
      <c r="C40" s="37" t="s">
        <v>40</v>
      </c>
      <c r="D40" s="22" t="s">
        <v>16</v>
      </c>
      <c r="E40" s="22" t="s">
        <v>18</v>
      </c>
      <c r="F40" s="22" t="s">
        <v>17</v>
      </c>
    </row>
    <row r="41" spans="1:6" s="33" customFormat="1" ht="24.75" customHeight="1">
      <c r="A41" s="31" t="s">
        <v>19</v>
      </c>
      <c r="B41" s="32" t="s">
        <v>21</v>
      </c>
      <c r="C41" s="46">
        <f>SUM(C42:C43)</f>
        <v>178598</v>
      </c>
      <c r="D41" s="46">
        <f>SUM(D42:D43)</f>
        <v>154615.64</v>
      </c>
      <c r="E41" s="39">
        <f aca="true" t="shared" si="4" ref="E41:E47">IF(C41=0,"",D41/C41*100)</f>
        <v>86.5718765047761</v>
      </c>
      <c r="F41" s="38">
        <f aca="true" t="shared" si="5" ref="F41:F47">C41-D41</f>
        <v>23982.359999999986</v>
      </c>
    </row>
    <row r="42" spans="1:6" s="21" customFormat="1" ht="56.25">
      <c r="A42" s="3" t="s">
        <v>11</v>
      </c>
      <c r="B42" s="34" t="s">
        <v>12</v>
      </c>
      <c r="C42" s="38">
        <v>150000</v>
      </c>
      <c r="D42" s="39">
        <v>126017.64</v>
      </c>
      <c r="E42" s="39">
        <f>IF(C42=0,"",D42/C42*100)</f>
        <v>84.01176</v>
      </c>
      <c r="F42" s="38">
        <f>C42-D42</f>
        <v>23982.36</v>
      </c>
    </row>
    <row r="43" spans="1:6" s="5" customFormat="1" ht="18.75">
      <c r="A43" s="8" t="s">
        <v>13</v>
      </c>
      <c r="B43" s="9" t="s">
        <v>14</v>
      </c>
      <c r="C43" s="41">
        <v>28598</v>
      </c>
      <c r="D43" s="49">
        <v>28598</v>
      </c>
      <c r="E43" s="39">
        <f>IF(C43=0,"",D43/C43*100)</f>
        <v>100</v>
      </c>
      <c r="F43" s="38">
        <f>C43-D43</f>
        <v>0</v>
      </c>
    </row>
    <row r="44" spans="1:6" s="33" customFormat="1" ht="24.75" customHeight="1">
      <c r="A44" s="31" t="s">
        <v>20</v>
      </c>
      <c r="B44" s="32" t="s">
        <v>22</v>
      </c>
      <c r="C44" s="46">
        <f>SUM(C45:C45)</f>
        <v>182000</v>
      </c>
      <c r="D44" s="46">
        <f>SUM(D45:D45)</f>
        <v>46000</v>
      </c>
      <c r="E44" s="39">
        <f>IF(C44=0,"",D44/C44*100)</f>
        <v>25.274725274725274</v>
      </c>
      <c r="F44" s="38">
        <f>C44-D44</f>
        <v>136000</v>
      </c>
    </row>
    <row r="45" spans="1:6" s="21" customFormat="1" ht="24.75" customHeight="1">
      <c r="A45" s="3" t="s">
        <v>38</v>
      </c>
      <c r="B45" s="34" t="s">
        <v>37</v>
      </c>
      <c r="C45" s="38">
        <v>182000</v>
      </c>
      <c r="D45" s="39">
        <v>46000</v>
      </c>
      <c r="E45" s="39">
        <f>IF(C45=0,"",D45/C45*100)</f>
        <v>25.274725274725274</v>
      </c>
      <c r="F45" s="38">
        <f>C45-D45</f>
        <v>136000</v>
      </c>
    </row>
    <row r="46" spans="1:6" s="15" customFormat="1" ht="20.25">
      <c r="A46" s="12" t="s">
        <v>27</v>
      </c>
      <c r="B46" s="36"/>
      <c r="C46" s="45">
        <f>SUM(C41,C44)</f>
        <v>360598</v>
      </c>
      <c r="D46" s="45">
        <f>SUM(D41,D44)</f>
        <v>200615.64</v>
      </c>
      <c r="E46" s="45">
        <f t="shared" si="4"/>
        <v>55.63415215835917</v>
      </c>
      <c r="F46" s="42">
        <f t="shared" si="5"/>
        <v>159982.36</v>
      </c>
    </row>
    <row r="47" spans="1:6" s="15" customFormat="1" ht="20.25">
      <c r="A47" s="30" t="s">
        <v>43</v>
      </c>
      <c r="B47" s="14"/>
      <c r="C47" s="45">
        <f>SUM(C38,C46)</f>
        <v>4656694.8100000005</v>
      </c>
      <c r="D47" s="45">
        <f>SUM(D38,D46)</f>
        <v>4012534.46</v>
      </c>
      <c r="E47" s="45">
        <f t="shared" si="4"/>
        <v>86.16700521973867</v>
      </c>
      <c r="F47" s="42">
        <f t="shared" si="5"/>
        <v>644160.3500000006</v>
      </c>
    </row>
    <row r="48" spans="1:6" s="5" customFormat="1" ht="18.75">
      <c r="A48" s="57" t="s">
        <v>45</v>
      </c>
      <c r="B48" s="58"/>
      <c r="C48" s="58"/>
      <c r="D48" s="58"/>
      <c r="E48" s="58"/>
      <c r="F48" s="59"/>
    </row>
    <row r="49" spans="1:6" s="5" customFormat="1" ht="42" customHeight="1">
      <c r="A49" s="22" t="s">
        <v>10</v>
      </c>
      <c r="B49" s="20" t="s">
        <v>15</v>
      </c>
      <c r="C49" s="37" t="s">
        <v>40</v>
      </c>
      <c r="D49" s="22" t="s">
        <v>16</v>
      </c>
      <c r="E49" s="22" t="s">
        <v>18</v>
      </c>
      <c r="F49" s="22" t="s">
        <v>17</v>
      </c>
    </row>
    <row r="50" spans="1:6" s="33" customFormat="1" ht="24.75" customHeight="1">
      <c r="A50" s="31" t="s">
        <v>20</v>
      </c>
      <c r="B50" s="32" t="s">
        <v>22</v>
      </c>
      <c r="C50" s="46">
        <f>SUM(C51:C52)</f>
        <v>0</v>
      </c>
      <c r="D50" s="46">
        <f>SUM(D51:D52)</f>
        <v>0</v>
      </c>
      <c r="E50" s="46">
        <f>IF(C50=0,"",D50/C50*100)</f>
      </c>
      <c r="F50" s="52">
        <f>C50-D50</f>
        <v>0</v>
      </c>
    </row>
    <row r="51" spans="1:6" s="21" customFormat="1" ht="40.5" customHeight="1">
      <c r="A51" s="3" t="s">
        <v>48</v>
      </c>
      <c r="B51" s="34" t="s">
        <v>46</v>
      </c>
      <c r="C51" s="38">
        <v>420000</v>
      </c>
      <c r="D51" s="39">
        <v>0</v>
      </c>
      <c r="E51" s="46">
        <f>IF(C51=0,"",D51/C51*100)</f>
        <v>0</v>
      </c>
      <c r="F51" s="52">
        <f>C51-D51</f>
        <v>420000</v>
      </c>
    </row>
    <row r="52" spans="1:6" s="21" customFormat="1" ht="42" customHeight="1">
      <c r="A52" s="35" t="s">
        <v>49</v>
      </c>
      <c r="B52" s="34" t="s">
        <v>47</v>
      </c>
      <c r="C52" s="38">
        <v>-420000</v>
      </c>
      <c r="D52" s="39">
        <v>0</v>
      </c>
      <c r="E52" s="46">
        <f>IF(C52=0,"",D52/C52*100)</f>
        <v>0</v>
      </c>
      <c r="F52" s="52">
        <f>C52-D52</f>
        <v>-420000</v>
      </c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</sheetData>
  <sheetProtection/>
  <mergeCells count="5">
    <mergeCell ref="A8:F8"/>
    <mergeCell ref="A18:F18"/>
    <mergeCell ref="A39:F39"/>
    <mergeCell ref="A25:F25"/>
    <mergeCell ref="A48:F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User108</cp:lastModifiedBy>
  <cp:lastPrinted>2024-01-02T10:05:26Z</cp:lastPrinted>
  <dcterms:created xsi:type="dcterms:W3CDTF">2003-06-12T05:22:25Z</dcterms:created>
  <dcterms:modified xsi:type="dcterms:W3CDTF">2024-01-02T10:08:32Z</dcterms:modified>
  <cp:category/>
  <cp:version/>
  <cp:contentType/>
  <cp:contentStatus/>
</cp:coreProperties>
</file>